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ublic\Documents\Budget\"/>
    </mc:Choice>
  </mc:AlternateContent>
  <xr:revisionPtr revIDLastSave="0" documentId="13_ncr:1_{D3C82AB8-0BE3-4DB2-AA5C-036D119A7F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ge1_1" sheetId="1" r:id="rId1"/>
  </sheets>
  <calcPr calcId="18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I35" i="1"/>
  <c r="G35" i="1"/>
  <c r="H35" i="1"/>
  <c r="J51" i="1"/>
  <c r="J24" i="1"/>
  <c r="H51" i="1"/>
  <c r="H24" i="1"/>
  <c r="H20" i="1"/>
  <c r="H18" i="1"/>
  <c r="H15" i="1"/>
  <c r="H13" i="1"/>
  <c r="I48" i="1"/>
  <c r="I13" i="1"/>
  <c r="J18" i="1"/>
  <c r="J80" i="1" l="1"/>
  <c r="I80" i="1"/>
  <c r="H80" i="1"/>
  <c r="G80" i="1"/>
  <c r="J73" i="1"/>
  <c r="I73" i="1"/>
  <c r="H73" i="1"/>
  <c r="G73" i="1"/>
  <c r="I51" i="1"/>
  <c r="J48" i="1"/>
  <c r="I24" i="1"/>
  <c r="J20" i="1"/>
  <c r="I20" i="1"/>
  <c r="I18" i="1"/>
  <c r="J15" i="1"/>
  <c r="J13" i="1"/>
  <c r="I52" i="1" l="1"/>
  <c r="I25" i="1"/>
  <c r="J52" i="1"/>
</calcChain>
</file>

<file path=xl/sharedStrings.xml><?xml version="1.0" encoding="utf-8"?>
<sst xmlns="http://schemas.openxmlformats.org/spreadsheetml/2006/main" count="133" uniqueCount="112">
  <si>
    <t xml:space="preserve">County of Merced        </t>
  </si>
  <si>
    <t>Budget Unit</t>
  </si>
  <si>
    <t>Object Type</t>
  </si>
  <si>
    <t>Budget Category</t>
  </si>
  <si>
    <t>Object</t>
  </si>
  <si>
    <t>Description</t>
  </si>
  <si>
    <t>FY 19/20</t>
  </si>
  <si>
    <t>Actual</t>
  </si>
  <si>
    <t>FY 20/21</t>
  </si>
  <si>
    <t>FY 21/22</t>
  </si>
  <si>
    <t>Requested</t>
  </si>
  <si>
    <r>
      <rPr>
        <sz val="8"/>
        <color rgb="FF454545"/>
        <rFont val="Arial"/>
        <family val="2"/>
      </rPr>
      <t xml:space="preserve">88700   </t>
    </r>
    <r>
      <rPr>
        <sz val="8"/>
        <color rgb="FF454545"/>
        <rFont val="Arial"/>
        <family val="2"/>
      </rPr>
      <t xml:space="preserve">Winton Cemetery               </t>
    </r>
  </si>
  <si>
    <t xml:space="preserve">Revenue                       </t>
  </si>
  <si>
    <t xml:space="preserve">Taxes                         </t>
  </si>
  <si>
    <t>91010</t>
  </si>
  <si>
    <t>Property-Taxes-Current Secured</t>
  </si>
  <si>
    <t>91020</t>
  </si>
  <si>
    <t>Property-Taxes-Current Unsec</t>
  </si>
  <si>
    <t>91040</t>
  </si>
  <si>
    <t>Property-Taxes-Prior Unsecured</t>
  </si>
  <si>
    <t>91090</t>
  </si>
  <si>
    <t>Prop Taxes-Timber Yield/Other</t>
  </si>
  <si>
    <t>91097</t>
  </si>
  <si>
    <t>Prop Tax-SB813 Supplemental</t>
  </si>
  <si>
    <r>
      <rPr>
        <b/>
        <sz val="8"/>
        <color rgb="FFFFFFFF"/>
        <rFont val="Arial"/>
        <family val="2"/>
      </rPr>
      <t xml:space="preserve">Taxes                       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</si>
  <si>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Use of Money and Property     </t>
  </si>
  <si>
    <t>94200</t>
  </si>
  <si>
    <t>Interest</t>
  </si>
  <si>
    <r>
      <rPr>
        <b/>
        <sz val="8"/>
        <color rgb="FFFFFFFF"/>
        <rFont val="Arial"/>
        <family val="2"/>
      </rPr>
      <t xml:space="preserve">Use of Money and Property   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</si>
  <si>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Aid From Other Govt Agencies  </t>
  </si>
  <si>
    <t>95460</t>
  </si>
  <si>
    <t>State Homeowners Prop Tax Rel</t>
  </si>
  <si>
    <t>95620</t>
  </si>
  <si>
    <t>Other In-Lieu Taxes-Housing</t>
  </si>
  <si>
    <r>
      <rPr>
        <b/>
        <sz val="8"/>
        <color rgb="FFFFFFFF"/>
        <rFont val="Arial"/>
        <family val="2"/>
      </rPr>
      <t xml:space="preserve">Aid From Other Govt Agencies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</si>
  <si>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Charges for Current Services  </t>
  </si>
  <si>
    <t>96923</t>
  </si>
  <si>
    <t>Other Services-Burials</t>
  </si>
  <si>
    <r>
      <rPr>
        <b/>
        <sz val="8"/>
        <color rgb="FFFFFFFF"/>
        <rFont val="Arial"/>
        <family val="2"/>
      </rPr>
      <t xml:space="preserve">Charges for Current Services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</si>
  <si>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Other Revenue                 </t>
  </si>
  <si>
    <t>97210</t>
  </si>
  <si>
    <t>Operating Transfers In</t>
  </si>
  <si>
    <t>97990</t>
  </si>
  <si>
    <t>Other Revenue</t>
  </si>
  <si>
    <t>97991</t>
  </si>
  <si>
    <t>Other Revenue-Stale Dated Warr</t>
  </si>
  <si>
    <r>
      <rPr>
        <b/>
        <sz val="8"/>
        <color rgb="FFFFFFFF"/>
        <rFont val="Arial"/>
        <family val="2"/>
      </rPr>
      <t xml:space="preserve">Other Revenue               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</si>
  <si>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Revenue                     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</si>
  <si>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</t>
  </si>
  <si>
    <t xml:space="preserve">Expenditure                   </t>
  </si>
  <si>
    <t xml:space="preserve">Salaries &amp; Benefits           </t>
  </si>
  <si>
    <t>10110</t>
  </si>
  <si>
    <t>Salaries And Wages-Perm Emp</t>
  </si>
  <si>
    <t>10150</t>
  </si>
  <si>
    <t>Salaries And Wages-Extra Help</t>
  </si>
  <si>
    <t>10220</t>
  </si>
  <si>
    <t>Fica</t>
  </si>
  <si>
    <t>10230</t>
  </si>
  <si>
    <t>Medicare Tax</t>
  </si>
  <si>
    <t>10300</t>
  </si>
  <si>
    <t>Employee Group Insurance</t>
  </si>
  <si>
    <t>10350</t>
  </si>
  <si>
    <t>Unemployment Insurance</t>
  </si>
  <si>
    <t>10360</t>
  </si>
  <si>
    <t>Workers Compensation Insurance</t>
  </si>
  <si>
    <r>
      <rPr>
        <b/>
        <sz val="8"/>
        <color rgb="FFFFFFFF"/>
        <rFont val="Arial"/>
        <family val="2"/>
      </rPr>
      <t xml:space="preserve">Salaries &amp; Benefits         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</si>
  <si>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Services &amp; Supplies           </t>
  </si>
  <si>
    <t>20500</t>
  </si>
  <si>
    <t>Clothing &amp; Personal Supp-Other</t>
  </si>
  <si>
    <t>20600</t>
  </si>
  <si>
    <t>Communications</t>
  </si>
  <si>
    <t>21000</t>
  </si>
  <si>
    <t>Insurance-Other</t>
  </si>
  <si>
    <t>21200</t>
  </si>
  <si>
    <t>Maintenance-Equipment</t>
  </si>
  <si>
    <t>21300</t>
  </si>
  <si>
    <t>Maint-Structure, Improv &amp; Gr</t>
  </si>
  <si>
    <t>21500</t>
  </si>
  <si>
    <t>Membership</t>
  </si>
  <si>
    <t>21700</t>
  </si>
  <si>
    <t>Office Expense-General</t>
  </si>
  <si>
    <t>21810</t>
  </si>
  <si>
    <t>Prof &amp; Spec Serv-Cntrct Agree</t>
  </si>
  <si>
    <t>22300</t>
  </si>
  <si>
    <t>Spec Dept Expense-Other</t>
  </si>
  <si>
    <t>22313</t>
  </si>
  <si>
    <t>Spec Dept Exp-Grave Liners</t>
  </si>
  <si>
    <t>22500</t>
  </si>
  <si>
    <t>Transportation &amp; Travel</t>
  </si>
  <si>
    <t>22600</t>
  </si>
  <si>
    <t>Utilities</t>
  </si>
  <si>
    <r>
      <rPr>
        <b/>
        <sz val="8"/>
        <color rgb="FFFFFFFF"/>
        <rFont val="Arial"/>
        <family val="2"/>
      </rPr>
      <t xml:space="preserve">Services &amp; Supplies         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</si>
  <si>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Capital Assets                </t>
  </si>
  <si>
    <t>83600</t>
  </si>
  <si>
    <t>Structures And Improvements</t>
  </si>
  <si>
    <t>83700</t>
  </si>
  <si>
    <t>Equipment</t>
  </si>
  <si>
    <r>
      <rPr>
        <b/>
        <sz val="8"/>
        <color rgb="FFFFFFFF"/>
        <rFont val="Arial"/>
        <family val="2"/>
      </rPr>
      <t xml:space="preserve">Capital Assets              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</si>
  <si>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Expenditure                 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</si>
  <si>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Budgeted Revenues and Expenses</t>
  </si>
  <si>
    <t>*</t>
  </si>
  <si>
    <t>Estimated Year End</t>
  </si>
  <si>
    <t>Additional Requested:</t>
  </si>
  <si>
    <t>Esitmated Year End</t>
  </si>
  <si>
    <t>Additional Revenue                        - Total</t>
  </si>
  <si>
    <t>Additional Expenditure                    - Total</t>
  </si>
  <si>
    <t>FY 22/23</t>
  </si>
  <si>
    <t>April 1, 2022</t>
  </si>
  <si>
    <t>pre</t>
  </si>
  <si>
    <r>
      <t xml:space="preserve">* </t>
    </r>
    <r>
      <rPr>
        <sz val="10"/>
        <color theme="1"/>
        <rFont val="Tahoma"/>
        <family val="2"/>
      </rPr>
      <t>FY Through April 2022</t>
    </r>
  </si>
  <si>
    <t xml:space="preserve"> - YTD Actual FY 21-22 as of </t>
  </si>
  <si>
    <t>6/1/2022 (Final)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</si>
</sst>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mmm\ d\,\ yyyy"/>
  </numFmts>
  <fonts count="13" x14ac:knownFonts="1">
    <font>
      <sz val="10"/>
      <color theme="1"/>
      <name val="Tahoma"/>
      <family val="2"/>
    </font>
    <font>
      <b/>
      <sz val="16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Tahoma"/>
      <family val="2"/>
    </font>
    <font>
      <b/>
      <sz val="11"/>
      <color rgb="FFFF0000"/>
      <name val="Tahoma"/>
      <family val="2"/>
    </font>
    <font>
      <b/>
      <sz val="8"/>
      <color theme="1"/>
      <name val="Arial"/>
      <family val="2"/>
    </font>
    <font>
      <sz val="8"/>
      <color theme="1"/>
      <name val="Tahoma"/>
      <family val="2"/>
    </font>
    <font>
      <sz val="10"/>
      <color rgb="FFFF0000"/>
      <name val="Tahoma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AD8D8"/>
        <bgColor indexed="64"/>
      </patternFill>
    </fill>
    <fill>
      <patternFill patternType="solid">
        <fgColor rgb="FF6893C6"/>
        <bgColor indexed="64"/>
      </patternFill>
    </fill>
  </fills>
  <borders count="1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0" fillId="2" borderId="2" xfId="0" applyFill="1" applyBorder="1"/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164" fontId="3" fillId="0" borderId="7" xfId="0" applyNumberFormat="1" applyFont="1" applyBorder="1" applyAlignment="1">
      <alignment horizontal="right" vertical="top"/>
    </xf>
    <xf numFmtId="164" fontId="4" fillId="3" borderId="11" xfId="0" applyNumberFormat="1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5" fontId="9" fillId="0" borderId="0" xfId="0" quotePrefix="1" applyNumberFormat="1" applyFont="1" applyAlignment="1">
      <alignment horizontal="left" vertical="center"/>
    </xf>
    <xf numFmtId="0" fontId="0" fillId="4" borderId="0" xfId="0" applyFont="1" applyFill="1"/>
    <xf numFmtId="0" fontId="10" fillId="0" borderId="0" xfId="0" applyFont="1"/>
    <xf numFmtId="0" fontId="0" fillId="0" borderId="0" xfId="0"/>
    <xf numFmtId="0" fontId="1" fillId="0" borderId="0" xfId="0" applyFont="1" applyAlignment="1">
      <alignment vertical="center"/>
    </xf>
    <xf numFmtId="0" fontId="11" fillId="0" borderId="0" xfId="0" applyFont="1"/>
    <xf numFmtId="164" fontId="12" fillId="5" borderId="7" xfId="0" applyNumberFormat="1" applyFont="1" applyFill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0" fontId="0" fillId="0" borderId="5" xfId="0" applyBorder="1"/>
    <xf numFmtId="0" fontId="0" fillId="0" borderId="6" xfId="0" applyBorder="1"/>
    <xf numFmtId="0" fontId="4" fillId="3" borderId="8" xfId="0" applyFont="1" applyFill="1" applyBorder="1" applyAlignment="1">
      <alignment vertical="top"/>
    </xf>
    <xf numFmtId="0" fontId="0" fillId="3" borderId="9" xfId="0" applyFill="1" applyBorder="1"/>
    <xf numFmtId="0" fontId="0" fillId="3" borderId="10" xfId="0" applyFill="1" applyBorder="1"/>
    <xf numFmtId="0" fontId="10" fillId="0" borderId="5" xfId="0" applyFont="1" applyBorder="1"/>
    <xf numFmtId="0" fontId="10" fillId="0" borderId="6" xfId="0" applyFont="1" applyBorder="1"/>
    <xf numFmtId="19" fontId="6" fillId="0" borderId="0" xfId="0" applyNumberFormat="1" applyFont="1" applyAlignment="1">
      <alignment horizontal="right" vertical="top"/>
    </xf>
    <xf numFmtId="0" fontId="0" fillId="0" borderId="0" xfId="0"/>
    <xf numFmtId="165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2" borderId="2" xfId="0" applyFill="1" applyBorder="1"/>
    <xf numFmtId="0" fontId="0" fillId="2" borderId="3" xfId="0" applyFill="1" applyBorder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89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view="pageLayout" topLeftCell="A2" zoomScaleNormal="100" workbookViewId="0">
      <selection activeCell="J56" sqref="J56"/>
    </sheetView>
  </sheetViews>
  <sheetFormatPr defaultRowHeight="12.75" customHeight="1" x14ac:dyDescent="0.25"/>
  <cols>
    <col min="1" max="1" width="2.1796875" bestFit="1" customWidth="1"/>
    <col min="2" max="2" width="20.1796875" customWidth="1"/>
    <col min="3" max="3" width="20.08984375" bestFit="1" customWidth="1"/>
    <col min="4" max="4" width="15.6328125" customWidth="1"/>
    <col min="5" max="5" width="6.1796875" bestFit="1" customWidth="1"/>
    <col min="6" max="6" width="27.6328125" bestFit="1" customWidth="1"/>
    <col min="7" max="8" width="8.6328125" bestFit="1" customWidth="1"/>
    <col min="9" max="9" width="14.1796875" bestFit="1" customWidth="1"/>
    <col min="10" max="10" width="13.81640625" bestFit="1" customWidth="1"/>
  </cols>
  <sheetData>
    <row r="1" spans="2:10" ht="23.25" customHeight="1" x14ac:dyDescent="0.25">
      <c r="B1" s="33" t="s">
        <v>0</v>
      </c>
      <c r="C1" s="27"/>
      <c r="D1" s="27"/>
      <c r="E1" s="27"/>
      <c r="F1" s="27"/>
      <c r="G1" s="27"/>
      <c r="H1" s="27"/>
      <c r="I1" s="27"/>
      <c r="J1" s="27"/>
    </row>
    <row r="2" spans="2:10" ht="23.25" customHeight="1" x14ac:dyDescent="0.25">
      <c r="B2" s="33" t="s">
        <v>99</v>
      </c>
      <c r="C2" s="27"/>
      <c r="D2" s="27"/>
      <c r="E2" s="27"/>
      <c r="F2" s="27"/>
      <c r="G2" s="27"/>
      <c r="H2" s="27"/>
      <c r="I2" s="27"/>
      <c r="J2" s="27"/>
    </row>
    <row r="3" spans="2:10" ht="23.25" customHeight="1" x14ac:dyDescent="0.25">
      <c r="B3" s="33" t="s">
        <v>111</v>
      </c>
      <c r="C3" s="27"/>
      <c r="D3" s="27"/>
      <c r="E3" s="27"/>
      <c r="F3" s="27"/>
      <c r="G3" s="27"/>
      <c r="H3" s="27"/>
      <c r="I3" s="27"/>
      <c r="J3" s="27"/>
    </row>
    <row r="4" spans="2:10" s="14" customFormat="1" ht="23.25" customHeight="1" thickBot="1" x14ac:dyDescent="0.3">
      <c r="B4" s="15"/>
      <c r="H4" s="16" t="s">
        <v>109</v>
      </c>
    </row>
    <row r="5" spans="2:10" ht="13" thickBot="1" x14ac:dyDescent="0.3"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" t="s">
        <v>8</v>
      </c>
      <c r="H5" s="3" t="s">
        <v>9</v>
      </c>
      <c r="I5" s="3" t="s">
        <v>9</v>
      </c>
      <c r="J5" s="3" t="s">
        <v>106</v>
      </c>
    </row>
    <row r="6" spans="2:10" ht="15" x14ac:dyDescent="0.3">
      <c r="B6" s="31"/>
      <c r="C6" s="31"/>
      <c r="D6" s="31"/>
      <c r="E6" s="31"/>
      <c r="F6" s="31"/>
      <c r="G6" s="2"/>
      <c r="H6" s="8" t="s">
        <v>100</v>
      </c>
      <c r="I6" s="2"/>
      <c r="J6" s="2"/>
    </row>
    <row r="7" spans="2:10" ht="13" thickBot="1" x14ac:dyDescent="0.3">
      <c r="B7" s="32"/>
      <c r="C7" s="32"/>
      <c r="D7" s="32"/>
      <c r="E7" s="32"/>
      <c r="F7" s="32"/>
      <c r="G7" s="4" t="s">
        <v>7</v>
      </c>
      <c r="H7" s="4" t="s">
        <v>7</v>
      </c>
      <c r="I7" s="4" t="s">
        <v>101</v>
      </c>
      <c r="J7" s="4" t="s">
        <v>10</v>
      </c>
    </row>
    <row r="8" spans="2:10" ht="13" thickBot="1" x14ac:dyDescent="0.3">
      <c r="B8" s="18" t="s">
        <v>11</v>
      </c>
      <c r="C8" s="18" t="s">
        <v>12</v>
      </c>
      <c r="D8" s="18" t="s">
        <v>13</v>
      </c>
      <c r="E8" s="5" t="s">
        <v>14</v>
      </c>
      <c r="F8" s="5" t="s">
        <v>15</v>
      </c>
      <c r="G8" s="6">
        <v>335508.28000000003</v>
      </c>
      <c r="H8" s="6">
        <v>359958.72</v>
      </c>
      <c r="I8" s="6">
        <v>377957</v>
      </c>
      <c r="J8" s="6">
        <v>378000</v>
      </c>
    </row>
    <row r="9" spans="2:10" ht="13" thickBot="1" x14ac:dyDescent="0.3">
      <c r="B9" s="19"/>
      <c r="C9" s="19"/>
      <c r="D9" s="19"/>
      <c r="E9" s="5" t="s">
        <v>16</v>
      </c>
      <c r="F9" s="5" t="s">
        <v>17</v>
      </c>
      <c r="G9" s="6">
        <v>25449.17</v>
      </c>
      <c r="H9" s="6">
        <v>27001.279999999999</v>
      </c>
      <c r="I9" s="6">
        <v>28351</v>
      </c>
      <c r="J9" s="6">
        <v>28350</v>
      </c>
    </row>
    <row r="10" spans="2:10" ht="13" thickBot="1" x14ac:dyDescent="0.3">
      <c r="B10" s="19"/>
      <c r="C10" s="19"/>
      <c r="D10" s="19"/>
      <c r="E10" s="5" t="s">
        <v>18</v>
      </c>
      <c r="F10" s="5" t="s">
        <v>19</v>
      </c>
      <c r="G10" s="6">
        <v>246.81</v>
      </c>
      <c r="H10" s="6">
        <v>676.03</v>
      </c>
      <c r="I10" s="6">
        <v>0</v>
      </c>
      <c r="J10" s="6">
        <v>0</v>
      </c>
    </row>
    <row r="11" spans="2:10" ht="13" thickBot="1" x14ac:dyDescent="0.3">
      <c r="B11" s="19"/>
      <c r="C11" s="19"/>
      <c r="D11" s="19"/>
      <c r="E11" s="5" t="s">
        <v>20</v>
      </c>
      <c r="F11" s="5" t="s">
        <v>21</v>
      </c>
      <c r="G11" s="6">
        <v>0.28000000000000003</v>
      </c>
      <c r="H11" s="6">
        <v>0.01</v>
      </c>
      <c r="I11" s="6">
        <v>0.01</v>
      </c>
      <c r="J11" s="6">
        <v>0</v>
      </c>
    </row>
    <row r="12" spans="2:10" ht="13" thickBot="1" x14ac:dyDescent="0.3">
      <c r="B12" s="19"/>
      <c r="C12" s="19"/>
      <c r="D12" s="20"/>
      <c r="E12" s="5" t="s">
        <v>22</v>
      </c>
      <c r="F12" s="5" t="s">
        <v>23</v>
      </c>
      <c r="G12" s="6">
        <v>6242.37</v>
      </c>
      <c r="H12" s="6">
        <v>8621.0300000000007</v>
      </c>
      <c r="I12" s="6">
        <v>8600</v>
      </c>
      <c r="J12" s="6">
        <v>8600</v>
      </c>
    </row>
    <row r="13" spans="2:10" ht="13" thickBot="1" x14ac:dyDescent="0.3">
      <c r="B13" s="19"/>
      <c r="C13" s="19"/>
      <c r="D13" s="21" t="s">
        <v>24</v>
      </c>
      <c r="E13" s="22"/>
      <c r="F13" s="23"/>
      <c r="G13" s="7">
        <v>367447.63</v>
      </c>
      <c r="H13" s="7">
        <f>SUM(H8:H12)</f>
        <v>396257.07000000007</v>
      </c>
      <c r="I13" s="7">
        <f>SUM(I8:I12)</f>
        <v>414908.01</v>
      </c>
      <c r="J13" s="7">
        <f>SUM(J8:J12)</f>
        <v>414950</v>
      </c>
    </row>
    <row r="14" spans="2:10" ht="13" thickBot="1" x14ac:dyDescent="0.3">
      <c r="B14" s="19"/>
      <c r="C14" s="19"/>
      <c r="D14" s="5" t="s">
        <v>25</v>
      </c>
      <c r="E14" s="5" t="s">
        <v>26</v>
      </c>
      <c r="F14" s="5" t="s">
        <v>27</v>
      </c>
      <c r="G14" s="6">
        <v>1575.69</v>
      </c>
      <c r="H14" s="6">
        <v>1369.4</v>
      </c>
      <c r="I14" s="6">
        <v>1500</v>
      </c>
      <c r="J14" s="6">
        <v>1500</v>
      </c>
    </row>
    <row r="15" spans="2:10" ht="13" thickBot="1" x14ac:dyDescent="0.3">
      <c r="B15" s="19"/>
      <c r="C15" s="19"/>
      <c r="D15" s="21" t="s">
        <v>28</v>
      </c>
      <c r="E15" s="22"/>
      <c r="F15" s="23"/>
      <c r="G15" s="7">
        <v>1575.69</v>
      </c>
      <c r="H15" s="7">
        <f>SUM(H14)</f>
        <v>1369.4</v>
      </c>
      <c r="I15" s="7">
        <v>1500</v>
      </c>
      <c r="J15" s="7">
        <f>+J14</f>
        <v>1500</v>
      </c>
    </row>
    <row r="16" spans="2:10" ht="13" thickBot="1" x14ac:dyDescent="0.3">
      <c r="B16" s="19"/>
      <c r="C16" s="19"/>
      <c r="D16" s="18" t="s">
        <v>29</v>
      </c>
      <c r="E16" s="5" t="s">
        <v>30</v>
      </c>
      <c r="F16" s="5" t="s">
        <v>31</v>
      </c>
      <c r="G16" s="6">
        <v>1423.04</v>
      </c>
      <c r="H16" s="6">
        <v>1436.95</v>
      </c>
      <c r="I16" s="6">
        <v>1500</v>
      </c>
      <c r="J16" s="6">
        <v>1500</v>
      </c>
    </row>
    <row r="17" spans="2:10" ht="13" thickBot="1" x14ac:dyDescent="0.3">
      <c r="B17" s="19"/>
      <c r="C17" s="19"/>
      <c r="D17" s="20"/>
      <c r="E17" s="5" t="s">
        <v>32</v>
      </c>
      <c r="F17" s="5" t="s">
        <v>33</v>
      </c>
      <c r="G17" s="6">
        <v>1910.51</v>
      </c>
      <c r="H17" s="6">
        <v>0</v>
      </c>
      <c r="I17" s="6">
        <v>0</v>
      </c>
      <c r="J17" s="6">
        <v>0</v>
      </c>
    </row>
    <row r="18" spans="2:10" ht="13" thickBot="1" x14ac:dyDescent="0.3">
      <c r="B18" s="19"/>
      <c r="C18" s="19"/>
      <c r="D18" s="21" t="s">
        <v>34</v>
      </c>
      <c r="E18" s="22"/>
      <c r="F18" s="23"/>
      <c r="G18" s="7">
        <v>3333.56</v>
      </c>
      <c r="H18" s="7">
        <f>SUM(H16:H17)</f>
        <v>1436.95</v>
      </c>
      <c r="I18" s="7">
        <f>+I16+I17</f>
        <v>1500</v>
      </c>
      <c r="J18" s="7">
        <f>SUM(J16:J17)</f>
        <v>1500</v>
      </c>
    </row>
    <row r="19" spans="2:10" ht="13" thickBot="1" x14ac:dyDescent="0.3">
      <c r="B19" s="19"/>
      <c r="C19" s="19"/>
      <c r="D19" s="5" t="s">
        <v>35</v>
      </c>
      <c r="E19" s="5" t="s">
        <v>36</v>
      </c>
      <c r="F19" s="5" t="s">
        <v>37</v>
      </c>
      <c r="G19" s="6">
        <v>304929.46000000002</v>
      </c>
      <c r="H19" s="6">
        <v>373922.45</v>
      </c>
      <c r="I19" s="6">
        <v>448706</v>
      </c>
      <c r="J19" s="6">
        <v>448700</v>
      </c>
    </row>
    <row r="20" spans="2:10" ht="13" thickBot="1" x14ac:dyDescent="0.3">
      <c r="B20" s="19"/>
      <c r="C20" s="19"/>
      <c r="D20" s="21" t="s">
        <v>38</v>
      </c>
      <c r="E20" s="22"/>
      <c r="F20" s="23"/>
      <c r="G20" s="7">
        <v>304929.46000000002</v>
      </c>
      <c r="H20" s="7">
        <f>SUM(H19)</f>
        <v>373922.45</v>
      </c>
      <c r="I20" s="7">
        <f>+I19</f>
        <v>448706</v>
      </c>
      <c r="J20" s="7">
        <f>+J19</f>
        <v>448700</v>
      </c>
    </row>
    <row r="21" spans="2:10" ht="13" thickBot="1" x14ac:dyDescent="0.3">
      <c r="B21" s="19"/>
      <c r="C21" s="19"/>
      <c r="D21" s="18" t="s">
        <v>39</v>
      </c>
      <c r="E21" s="5" t="s">
        <v>40</v>
      </c>
      <c r="F21" s="5" t="s">
        <v>41</v>
      </c>
      <c r="G21" s="6">
        <v>81765.55</v>
      </c>
      <c r="H21" s="6">
        <v>0</v>
      </c>
      <c r="I21" s="6">
        <v>0</v>
      </c>
      <c r="J21" s="6">
        <v>0</v>
      </c>
    </row>
    <row r="22" spans="2:10" ht="13" thickBot="1" x14ac:dyDescent="0.3">
      <c r="B22" s="19"/>
      <c r="C22" s="19"/>
      <c r="D22" s="19"/>
      <c r="E22" s="5" t="s">
        <v>42</v>
      </c>
      <c r="F22" s="5" t="s">
        <v>43</v>
      </c>
      <c r="G22" s="6">
        <v>3746.6</v>
      </c>
      <c r="H22" s="6">
        <v>6483.88</v>
      </c>
      <c r="I22" s="6">
        <v>6500</v>
      </c>
      <c r="J22" s="6">
        <v>6500</v>
      </c>
    </row>
    <row r="23" spans="2:10" ht="13" thickBot="1" x14ac:dyDescent="0.3">
      <c r="B23" s="19"/>
      <c r="C23" s="19"/>
      <c r="D23" s="20"/>
      <c r="E23" s="5" t="s">
        <v>44</v>
      </c>
      <c r="F23" s="5" t="s">
        <v>45</v>
      </c>
      <c r="G23" s="6">
        <v>0</v>
      </c>
      <c r="H23" s="6">
        <v>0</v>
      </c>
      <c r="I23" s="6">
        <v>0</v>
      </c>
      <c r="J23" s="6">
        <v>0</v>
      </c>
    </row>
    <row r="24" spans="2:10" ht="13" thickBot="1" x14ac:dyDescent="0.3">
      <c r="B24" s="19"/>
      <c r="C24" s="20"/>
      <c r="D24" s="21" t="s">
        <v>46</v>
      </c>
      <c r="E24" s="22"/>
      <c r="F24" s="23"/>
      <c r="G24" s="7">
        <v>85513</v>
      </c>
      <c r="H24" s="7">
        <f>SUM(H21:H23)</f>
        <v>6483.88</v>
      </c>
      <c r="I24" s="7">
        <f>+I21+I22+I23</f>
        <v>6500</v>
      </c>
      <c r="J24" s="7">
        <f>SUM(J21:J23)</f>
        <v>6500</v>
      </c>
    </row>
    <row r="25" spans="2:10" ht="13" thickBot="1" x14ac:dyDescent="0.3">
      <c r="B25" s="19"/>
      <c r="C25" s="21" t="s">
        <v>47</v>
      </c>
      <c r="D25" s="22"/>
      <c r="E25" s="22"/>
      <c r="F25" s="23"/>
      <c r="G25" s="7">
        <v>762797.38</v>
      </c>
      <c r="H25" s="7">
        <v>779469</v>
      </c>
      <c r="I25" s="7">
        <f>+I13+I15+I18+I20+I24</f>
        <v>873114.01</v>
      </c>
      <c r="J25" s="7">
        <v>873150</v>
      </c>
    </row>
    <row r="26" spans="2:10" ht="12.5" x14ac:dyDescent="0.25">
      <c r="B26" s="19"/>
      <c r="C26" s="1" t="s">
        <v>48</v>
      </c>
    </row>
    <row r="27" spans="2:10" ht="13" thickBot="1" x14ac:dyDescent="0.3">
      <c r="B27" s="19"/>
      <c r="C27" s="1" t="s">
        <v>48</v>
      </c>
    </row>
    <row r="28" spans="2:10" ht="13" thickBot="1" x14ac:dyDescent="0.3">
      <c r="B28" s="19"/>
      <c r="C28" s="18" t="s">
        <v>49</v>
      </c>
      <c r="D28" s="18" t="s">
        <v>50</v>
      </c>
      <c r="E28" s="5" t="s">
        <v>51</v>
      </c>
      <c r="F28" s="5" t="s">
        <v>52</v>
      </c>
      <c r="G28" s="6">
        <v>274332.31</v>
      </c>
      <c r="H28" s="6">
        <v>316536.38</v>
      </c>
      <c r="I28" s="6">
        <v>375000</v>
      </c>
      <c r="J28" s="6">
        <v>390000</v>
      </c>
    </row>
    <row r="29" spans="2:10" ht="13" thickBot="1" x14ac:dyDescent="0.3">
      <c r="B29" s="19"/>
      <c r="C29" s="19"/>
      <c r="D29" s="19"/>
      <c r="E29" s="5" t="s">
        <v>53</v>
      </c>
      <c r="F29" s="5" t="s">
        <v>54</v>
      </c>
      <c r="G29" s="6">
        <v>11203.51</v>
      </c>
      <c r="H29" s="6">
        <v>23339.4</v>
      </c>
      <c r="I29" s="6">
        <v>26000</v>
      </c>
      <c r="J29" s="6">
        <v>30000</v>
      </c>
    </row>
    <row r="30" spans="2:10" ht="13" thickBot="1" x14ac:dyDescent="0.3">
      <c r="B30" s="19"/>
      <c r="C30" s="19"/>
      <c r="D30" s="19"/>
      <c r="E30" s="5" t="s">
        <v>55</v>
      </c>
      <c r="F30" s="5" t="s">
        <v>56</v>
      </c>
      <c r="G30" s="6">
        <v>17703.21</v>
      </c>
      <c r="H30" s="6">
        <v>21072.34</v>
      </c>
      <c r="I30" s="6">
        <v>23500</v>
      </c>
      <c r="J30" s="6">
        <v>25000</v>
      </c>
    </row>
    <row r="31" spans="2:10" ht="13" thickBot="1" x14ac:dyDescent="0.3">
      <c r="B31" s="19"/>
      <c r="C31" s="19"/>
      <c r="D31" s="19"/>
      <c r="E31" s="5" t="s">
        <v>57</v>
      </c>
      <c r="F31" s="5" t="s">
        <v>58</v>
      </c>
      <c r="G31" s="6">
        <v>4140.29</v>
      </c>
      <c r="H31" s="6">
        <v>4928.1000000000004</v>
      </c>
      <c r="I31" s="6">
        <v>5600</v>
      </c>
      <c r="J31" s="6">
        <v>6200</v>
      </c>
    </row>
    <row r="32" spans="2:10" ht="13" thickBot="1" x14ac:dyDescent="0.3">
      <c r="B32" s="19"/>
      <c r="C32" s="19"/>
      <c r="D32" s="19"/>
      <c r="E32" s="5" t="s">
        <v>59</v>
      </c>
      <c r="F32" s="5" t="s">
        <v>60</v>
      </c>
      <c r="G32" s="6">
        <v>52982.29</v>
      </c>
      <c r="H32" s="6">
        <v>55721.16</v>
      </c>
      <c r="I32" s="6">
        <v>61500</v>
      </c>
      <c r="J32" s="6">
        <v>69000</v>
      </c>
    </row>
    <row r="33" spans="2:10" ht="13" thickBot="1" x14ac:dyDescent="0.3">
      <c r="B33" s="19"/>
      <c r="C33" s="19"/>
      <c r="D33" s="19"/>
      <c r="E33" s="5" t="s">
        <v>61</v>
      </c>
      <c r="F33" s="5" t="s">
        <v>62</v>
      </c>
      <c r="G33" s="6">
        <v>1357.38</v>
      </c>
      <c r="H33" s="6">
        <v>1356.68</v>
      </c>
      <c r="I33" s="6">
        <v>1800</v>
      </c>
      <c r="J33" s="6">
        <v>3500</v>
      </c>
    </row>
    <row r="34" spans="2:10" ht="13" thickBot="1" x14ac:dyDescent="0.3">
      <c r="B34" s="19"/>
      <c r="C34" s="19"/>
      <c r="D34" s="20"/>
      <c r="E34" s="5" t="s">
        <v>63</v>
      </c>
      <c r="F34" s="5" t="s">
        <v>64</v>
      </c>
      <c r="G34" s="6">
        <v>10643</v>
      </c>
      <c r="H34" s="6">
        <v>13820</v>
      </c>
      <c r="I34" s="6">
        <v>15000</v>
      </c>
      <c r="J34" s="6">
        <v>18000</v>
      </c>
    </row>
    <row r="35" spans="2:10" ht="13" thickBot="1" x14ac:dyDescent="0.3">
      <c r="B35" s="19"/>
      <c r="C35" s="19"/>
      <c r="D35" s="21" t="s">
        <v>65</v>
      </c>
      <c r="E35" s="22"/>
      <c r="F35" s="23"/>
      <c r="G35" s="7">
        <f>SUM(G28:G34)</f>
        <v>372361.99</v>
      </c>
      <c r="H35" s="7">
        <f>SUM(H28:H34)</f>
        <v>436774.06</v>
      </c>
      <c r="I35" s="7">
        <f>SUM(I28:I34)</f>
        <v>508400</v>
      </c>
      <c r="J35" s="7">
        <f>SUM(J28:J34)</f>
        <v>541700</v>
      </c>
    </row>
    <row r="36" spans="2:10" ht="13" thickBot="1" x14ac:dyDescent="0.3">
      <c r="B36" s="19"/>
      <c r="C36" s="19"/>
      <c r="D36" s="18" t="s">
        <v>66</v>
      </c>
      <c r="E36" s="5" t="s">
        <v>67</v>
      </c>
      <c r="F36" s="5" t="s">
        <v>68</v>
      </c>
      <c r="G36" s="6">
        <v>4177.24</v>
      </c>
      <c r="H36" s="6">
        <v>4026.16</v>
      </c>
      <c r="I36" s="6">
        <v>5500</v>
      </c>
      <c r="J36" s="6">
        <v>5800</v>
      </c>
    </row>
    <row r="37" spans="2:10" ht="13" thickBot="1" x14ac:dyDescent="0.3">
      <c r="B37" s="19"/>
      <c r="C37" s="19"/>
      <c r="D37" s="19"/>
      <c r="E37" s="5" t="s">
        <v>69</v>
      </c>
      <c r="F37" s="5" t="s">
        <v>70</v>
      </c>
      <c r="G37" s="6">
        <v>3608.38</v>
      </c>
      <c r="H37" s="6">
        <v>2185</v>
      </c>
      <c r="I37" s="6">
        <v>2500</v>
      </c>
      <c r="J37" s="6">
        <v>6500</v>
      </c>
    </row>
    <row r="38" spans="2:10" ht="13" thickBot="1" x14ac:dyDescent="0.3">
      <c r="B38" s="19"/>
      <c r="C38" s="19"/>
      <c r="D38" s="19"/>
      <c r="E38" s="5" t="s">
        <v>71</v>
      </c>
      <c r="F38" s="5" t="s">
        <v>72</v>
      </c>
      <c r="G38" s="6">
        <v>24308.54</v>
      </c>
      <c r="H38" s="6">
        <v>30876</v>
      </c>
      <c r="I38" s="6">
        <v>30876</v>
      </c>
      <c r="J38" s="6">
        <v>33000</v>
      </c>
    </row>
    <row r="39" spans="2:10" ht="13" thickBot="1" x14ac:dyDescent="0.3">
      <c r="B39" s="19"/>
      <c r="C39" s="19"/>
      <c r="D39" s="19"/>
      <c r="E39" s="5" t="s">
        <v>73</v>
      </c>
      <c r="F39" s="5" t="s">
        <v>74</v>
      </c>
      <c r="G39" s="6">
        <v>14122.81</v>
      </c>
      <c r="H39" s="6">
        <v>20138.64</v>
      </c>
      <c r="I39" s="6">
        <v>25000</v>
      </c>
      <c r="J39" s="6">
        <v>27000</v>
      </c>
    </row>
    <row r="40" spans="2:10" ht="13" thickBot="1" x14ac:dyDescent="0.3">
      <c r="B40" s="19"/>
      <c r="C40" s="19"/>
      <c r="D40" s="19"/>
      <c r="E40" s="5" t="s">
        <v>75</v>
      </c>
      <c r="F40" s="5" t="s">
        <v>76</v>
      </c>
      <c r="G40" s="6">
        <v>38132.04</v>
      </c>
      <c r="H40" s="6">
        <v>23144.01</v>
      </c>
      <c r="I40" s="6">
        <v>100000</v>
      </c>
      <c r="J40" s="6">
        <v>100000</v>
      </c>
    </row>
    <row r="41" spans="2:10" ht="13" thickBot="1" x14ac:dyDescent="0.3">
      <c r="B41" s="19"/>
      <c r="C41" s="19"/>
      <c r="D41" s="19"/>
      <c r="E41" s="5" t="s">
        <v>77</v>
      </c>
      <c r="F41" s="5" t="s">
        <v>78</v>
      </c>
      <c r="G41" s="6">
        <v>678</v>
      </c>
      <c r="H41" s="6">
        <v>678</v>
      </c>
      <c r="I41" s="6">
        <v>678</v>
      </c>
      <c r="J41" s="6">
        <v>900</v>
      </c>
    </row>
    <row r="42" spans="2:10" ht="13" thickBot="1" x14ac:dyDescent="0.3">
      <c r="B42" s="19"/>
      <c r="C42" s="19"/>
      <c r="D42" s="19"/>
      <c r="E42" s="5" t="s">
        <v>79</v>
      </c>
      <c r="F42" s="5" t="s">
        <v>80</v>
      </c>
      <c r="G42" s="6">
        <v>9441.7199999999993</v>
      </c>
      <c r="H42" s="6">
        <v>8108.3</v>
      </c>
      <c r="I42" s="6">
        <v>11000</v>
      </c>
      <c r="J42" s="6">
        <v>12000</v>
      </c>
    </row>
    <row r="43" spans="2:10" ht="13" thickBot="1" x14ac:dyDescent="0.3">
      <c r="B43" s="19"/>
      <c r="C43" s="19"/>
      <c r="D43" s="19"/>
      <c r="E43" s="5" t="s">
        <v>81</v>
      </c>
      <c r="F43" s="5" t="s">
        <v>82</v>
      </c>
      <c r="G43" s="6">
        <v>6877</v>
      </c>
      <c r="H43" s="6">
        <v>7000</v>
      </c>
      <c r="I43" s="6">
        <v>8000</v>
      </c>
      <c r="J43" s="6">
        <v>9200</v>
      </c>
    </row>
    <row r="44" spans="2:10" ht="13" thickBot="1" x14ac:dyDescent="0.3">
      <c r="B44" s="19"/>
      <c r="C44" s="19"/>
      <c r="D44" s="19"/>
      <c r="E44" s="5" t="s">
        <v>83</v>
      </c>
      <c r="F44" s="5" t="s">
        <v>84</v>
      </c>
      <c r="G44" s="6">
        <v>3300</v>
      </c>
      <c r="H44" s="6">
        <v>4300</v>
      </c>
      <c r="I44" s="6">
        <v>6200</v>
      </c>
      <c r="J44" s="6">
        <v>6500</v>
      </c>
    </row>
    <row r="45" spans="2:10" ht="13" thickBot="1" x14ac:dyDescent="0.3">
      <c r="B45" s="19"/>
      <c r="C45" s="19"/>
      <c r="D45" s="19"/>
      <c r="E45" s="5" t="s">
        <v>85</v>
      </c>
      <c r="F45" s="5" t="s">
        <v>86</v>
      </c>
      <c r="G45" s="6">
        <v>36281.53</v>
      </c>
      <c r="H45" s="6">
        <v>46327.7</v>
      </c>
      <c r="I45" s="6">
        <v>58000</v>
      </c>
      <c r="J45" s="6">
        <v>60000</v>
      </c>
    </row>
    <row r="46" spans="2:10" ht="13" thickBot="1" x14ac:dyDescent="0.3">
      <c r="B46" s="19"/>
      <c r="C46" s="19"/>
      <c r="D46" s="19"/>
      <c r="E46" s="5" t="s">
        <v>87</v>
      </c>
      <c r="F46" s="5" t="s">
        <v>88</v>
      </c>
      <c r="G46" s="6">
        <v>0</v>
      </c>
      <c r="H46" s="6">
        <v>724.38</v>
      </c>
      <c r="I46" s="6">
        <v>2500</v>
      </c>
      <c r="J46" s="6">
        <v>4000</v>
      </c>
    </row>
    <row r="47" spans="2:10" ht="13" thickBot="1" x14ac:dyDescent="0.3">
      <c r="B47" s="19"/>
      <c r="C47" s="19"/>
      <c r="D47" s="20"/>
      <c r="E47" s="5" t="s">
        <v>89</v>
      </c>
      <c r="F47" s="5" t="s">
        <v>90</v>
      </c>
      <c r="G47" s="6">
        <v>17949.580000000002</v>
      </c>
      <c r="H47" s="6">
        <v>18735.82</v>
      </c>
      <c r="I47" s="6">
        <v>24000</v>
      </c>
      <c r="J47" s="6">
        <v>28000</v>
      </c>
    </row>
    <row r="48" spans="2:10" ht="13" thickBot="1" x14ac:dyDescent="0.3">
      <c r="B48" s="19"/>
      <c r="C48" s="19"/>
      <c r="D48" s="21" t="s">
        <v>91</v>
      </c>
      <c r="E48" s="22"/>
      <c r="F48" s="23"/>
      <c r="G48" s="7">
        <v>158878</v>
      </c>
      <c r="H48" s="17">
        <v>166244</v>
      </c>
      <c r="I48" s="7">
        <f>SUM(I36:I47)</f>
        <v>274254</v>
      </c>
      <c r="J48" s="7">
        <f>SUM(J36:J47)</f>
        <v>292900</v>
      </c>
    </row>
    <row r="49" spans="1:10" ht="13" thickBot="1" x14ac:dyDescent="0.3">
      <c r="B49" s="19"/>
      <c r="C49" s="19"/>
      <c r="D49" s="18" t="s">
        <v>92</v>
      </c>
      <c r="E49" s="5" t="s">
        <v>93</v>
      </c>
      <c r="F49" s="5" t="s">
        <v>94</v>
      </c>
      <c r="G49" s="6">
        <v>81765.55</v>
      </c>
      <c r="H49" s="6">
        <v>0</v>
      </c>
      <c r="I49" s="6">
        <v>2500</v>
      </c>
      <c r="J49" s="6">
        <v>25000</v>
      </c>
    </row>
    <row r="50" spans="1:10" ht="13" thickBot="1" x14ac:dyDescent="0.3">
      <c r="B50" s="19"/>
      <c r="C50" s="19"/>
      <c r="D50" s="20"/>
      <c r="E50" s="5" t="s">
        <v>95</v>
      </c>
      <c r="F50" s="5" t="s">
        <v>96</v>
      </c>
      <c r="G50" s="6">
        <v>25315.4</v>
      </c>
      <c r="H50" s="6">
        <v>13600.75</v>
      </c>
      <c r="I50" s="6">
        <v>13550</v>
      </c>
      <c r="J50" s="6">
        <v>13550</v>
      </c>
    </row>
    <row r="51" spans="1:10" ht="13" thickBot="1" x14ac:dyDescent="0.3">
      <c r="B51" s="19"/>
      <c r="C51" s="20"/>
      <c r="D51" s="21" t="s">
        <v>97</v>
      </c>
      <c r="E51" s="22"/>
      <c r="F51" s="23"/>
      <c r="G51" s="7">
        <v>107080.95</v>
      </c>
      <c r="H51" s="17">
        <f>SUM(H49:H50)</f>
        <v>13600.75</v>
      </c>
      <c r="I51" s="7">
        <f>+I49+I50</f>
        <v>16050</v>
      </c>
      <c r="J51" s="7">
        <f>+J49+J50</f>
        <v>38550</v>
      </c>
    </row>
    <row r="52" spans="1:10" ht="13" thickBot="1" x14ac:dyDescent="0.3">
      <c r="B52" s="19"/>
      <c r="C52" s="21" t="s">
        <v>98</v>
      </c>
      <c r="D52" s="22"/>
      <c r="E52" s="22"/>
      <c r="F52" s="23"/>
      <c r="G52" s="7">
        <v>638320</v>
      </c>
      <c r="H52" s="17">
        <v>616619</v>
      </c>
      <c r="I52" s="7">
        <f>+I35+I48+I51</f>
        <v>798704</v>
      </c>
      <c r="J52" s="7">
        <f>+J35+J48+J51</f>
        <v>873150</v>
      </c>
    </row>
    <row r="53" spans="1:10" ht="12.5" x14ac:dyDescent="0.25">
      <c r="B53" s="19"/>
      <c r="C53" s="1" t="s">
        <v>48</v>
      </c>
    </row>
    <row r="54" spans="1:10" ht="13" thickBot="1" x14ac:dyDescent="0.3">
      <c r="B54" s="20"/>
      <c r="C54" s="1" t="s">
        <v>48</v>
      </c>
    </row>
    <row r="55" spans="1:10" ht="12.5" x14ac:dyDescent="0.25">
      <c r="B55" s="1" t="s">
        <v>48</v>
      </c>
    </row>
    <row r="56" spans="1:10" ht="12.5" x14ac:dyDescent="0.25">
      <c r="B56" s="1" t="s">
        <v>48</v>
      </c>
    </row>
    <row r="57" spans="1:10" ht="12.5" x14ac:dyDescent="0.25">
      <c r="B57" s="1" t="s">
        <v>48</v>
      </c>
    </row>
    <row r="58" spans="1:10" ht="12.5" x14ac:dyDescent="0.25">
      <c r="B58" s="28">
        <v>44714</v>
      </c>
      <c r="C58" s="27"/>
      <c r="D58" s="27"/>
      <c r="E58" s="27"/>
      <c r="F58" s="29" t="s">
        <v>108</v>
      </c>
      <c r="G58" s="27"/>
      <c r="H58" s="27"/>
      <c r="I58" s="26">
        <v>0.45069444444444445</v>
      </c>
      <c r="J58" s="27"/>
    </row>
    <row r="60" spans="1:10" ht="12.75" customHeight="1" x14ac:dyDescent="0.3">
      <c r="A60" s="9" t="s">
        <v>100</v>
      </c>
      <c r="B60" s="10" t="s">
        <v>110</v>
      </c>
    </row>
    <row r="61" spans="1:10" ht="12.75" customHeight="1" x14ac:dyDescent="0.25">
      <c r="B61" s="11" t="s">
        <v>107</v>
      </c>
    </row>
    <row r="63" spans="1:10" ht="12.75" customHeight="1" x14ac:dyDescent="0.25">
      <c r="B63" s="28"/>
      <c r="C63" s="27"/>
      <c r="D63" s="27"/>
      <c r="E63" s="27"/>
      <c r="F63" s="29"/>
      <c r="G63" s="27"/>
      <c r="H63" s="27"/>
      <c r="I63" s="26"/>
      <c r="J63" s="27"/>
    </row>
    <row r="65" spans="2:10" ht="12.75" customHeight="1" thickBot="1" x14ac:dyDescent="0.3">
      <c r="B65" s="12" t="s">
        <v>102</v>
      </c>
    </row>
    <row r="66" spans="2:10" ht="12.75" customHeight="1" thickBot="1" x14ac:dyDescent="0.3">
      <c r="B66" s="30"/>
      <c r="C66" s="30" t="s">
        <v>2</v>
      </c>
      <c r="D66" s="30" t="s">
        <v>3</v>
      </c>
      <c r="E66" s="30" t="s">
        <v>4</v>
      </c>
      <c r="F66" s="30" t="s">
        <v>5</v>
      </c>
      <c r="G66" s="3" t="s">
        <v>6</v>
      </c>
      <c r="H66" s="3" t="s">
        <v>8</v>
      </c>
      <c r="I66" s="3" t="s">
        <v>8</v>
      </c>
      <c r="J66" s="3" t="s">
        <v>9</v>
      </c>
    </row>
    <row r="67" spans="2:10" ht="12.75" customHeight="1" x14ac:dyDescent="0.25">
      <c r="B67" s="31"/>
      <c r="C67" s="31"/>
      <c r="D67" s="31"/>
      <c r="E67" s="31"/>
      <c r="F67" s="31"/>
      <c r="G67" s="2"/>
      <c r="H67" s="2"/>
      <c r="I67" s="2"/>
      <c r="J67" s="2"/>
    </row>
    <row r="68" spans="2:10" ht="12.75" customHeight="1" thickBot="1" x14ac:dyDescent="0.3">
      <c r="B68" s="32"/>
      <c r="C68" s="32"/>
      <c r="D68" s="32"/>
      <c r="E68" s="32"/>
      <c r="F68" s="32"/>
      <c r="G68" s="4" t="s">
        <v>7</v>
      </c>
      <c r="H68" s="4" t="s">
        <v>7</v>
      </c>
      <c r="I68" s="4" t="s">
        <v>103</v>
      </c>
      <c r="J68" s="4" t="s">
        <v>10</v>
      </c>
    </row>
    <row r="69" spans="2:10" ht="12.75" customHeight="1" thickBot="1" x14ac:dyDescent="0.3">
      <c r="C69" s="18" t="s">
        <v>12</v>
      </c>
      <c r="D69" s="13"/>
      <c r="E69" s="13"/>
      <c r="F69" s="13"/>
      <c r="G69" s="13"/>
      <c r="H69" s="13"/>
      <c r="I69" s="13"/>
      <c r="J69" s="13"/>
    </row>
    <row r="70" spans="2:10" ht="12.75" customHeight="1" x14ac:dyDescent="0.25">
      <c r="C70" s="19"/>
      <c r="D70" s="13"/>
      <c r="E70" s="13"/>
      <c r="F70" s="13"/>
      <c r="G70" s="13"/>
      <c r="H70" s="13"/>
      <c r="I70" s="13"/>
      <c r="J70" s="13"/>
    </row>
    <row r="71" spans="2:10" ht="12.75" customHeight="1" x14ac:dyDescent="0.25">
      <c r="C71" s="19"/>
      <c r="D71" s="13"/>
      <c r="E71" s="13"/>
      <c r="F71" s="13"/>
      <c r="G71" s="13"/>
      <c r="H71" s="13"/>
      <c r="I71" s="13"/>
      <c r="J71" s="13"/>
    </row>
    <row r="72" spans="2:10" ht="12.75" customHeight="1" thickBot="1" x14ac:dyDescent="0.3">
      <c r="C72" s="20"/>
      <c r="D72" s="13"/>
      <c r="E72" s="13"/>
      <c r="F72" s="13"/>
      <c r="G72" s="13"/>
      <c r="H72" s="13"/>
      <c r="I72" s="13"/>
      <c r="J72" s="13"/>
    </row>
    <row r="73" spans="2:10" ht="12.75" customHeight="1" thickBot="1" x14ac:dyDescent="0.3">
      <c r="C73" s="21" t="s">
        <v>104</v>
      </c>
      <c r="D73" s="22"/>
      <c r="E73" s="22"/>
      <c r="F73" s="23"/>
      <c r="G73" s="7">
        <f>+G69+G70+G71+G72</f>
        <v>0</v>
      </c>
      <c r="H73" s="7">
        <f>+H69+H70+H71+H72</f>
        <v>0</v>
      </c>
      <c r="I73" s="7">
        <f>+I69+I70+I71+I72</f>
        <v>0</v>
      </c>
      <c r="J73" s="7">
        <f>+J69+J70+J71+J72</f>
        <v>0</v>
      </c>
    </row>
    <row r="75" spans="2:10" ht="12.75" customHeight="1" thickBot="1" x14ac:dyDescent="0.3">
      <c r="G75" s="13"/>
      <c r="H75" s="13"/>
      <c r="I75" s="13"/>
      <c r="J75" s="13"/>
    </row>
    <row r="76" spans="2:10" ht="12.75" customHeight="1" thickBot="1" x14ac:dyDescent="0.3">
      <c r="C76" s="18" t="s">
        <v>49</v>
      </c>
      <c r="D76" s="13"/>
      <c r="E76" s="13"/>
      <c r="F76" s="13"/>
      <c r="G76" s="13"/>
      <c r="H76" s="13"/>
      <c r="I76" s="13"/>
      <c r="J76" s="13"/>
    </row>
    <row r="77" spans="2:10" ht="12.75" customHeight="1" x14ac:dyDescent="0.25">
      <c r="C77" s="24"/>
      <c r="D77" s="13"/>
      <c r="E77" s="13"/>
      <c r="F77" s="13"/>
      <c r="G77" s="13"/>
      <c r="H77" s="13"/>
      <c r="I77" s="13"/>
      <c r="J77" s="13"/>
    </row>
    <row r="78" spans="2:10" ht="12.75" customHeight="1" x14ac:dyDescent="0.25">
      <c r="C78" s="24"/>
      <c r="D78" s="13"/>
      <c r="E78" s="13"/>
      <c r="F78" s="13"/>
      <c r="G78" s="13"/>
      <c r="H78" s="13"/>
      <c r="I78" s="13"/>
      <c r="J78" s="13"/>
    </row>
    <row r="79" spans="2:10" ht="12.75" customHeight="1" thickBot="1" x14ac:dyDescent="0.3">
      <c r="C79" s="25"/>
      <c r="D79" s="13"/>
      <c r="E79" s="13"/>
      <c r="F79" s="13"/>
      <c r="G79" s="13"/>
      <c r="H79" s="13"/>
      <c r="I79" s="13"/>
      <c r="J79" s="13"/>
    </row>
    <row r="80" spans="2:10" ht="12.75" customHeight="1" thickBot="1" x14ac:dyDescent="0.3">
      <c r="C80" s="21" t="s">
        <v>105</v>
      </c>
      <c r="D80" s="22"/>
      <c r="E80" s="22"/>
      <c r="F80" s="23"/>
      <c r="G80" s="7">
        <f>+G76+G77+G78+G79</f>
        <v>0</v>
      </c>
      <c r="H80" s="7">
        <f>+H76+H77+H78+H79</f>
        <v>0</v>
      </c>
      <c r="I80" s="7">
        <f>+I76+I77+I78+I79</f>
        <v>0</v>
      </c>
      <c r="J80" s="7">
        <f>+J76+J77+J78+J79</f>
        <v>0</v>
      </c>
    </row>
  </sheetData>
  <mergeCells count="42">
    <mergeCell ref="B1:J1"/>
    <mergeCell ref="B2:J2"/>
    <mergeCell ref="B3:J3"/>
    <mergeCell ref="B5:B7"/>
    <mergeCell ref="C5:C7"/>
    <mergeCell ref="D5:D7"/>
    <mergeCell ref="E5:E7"/>
    <mergeCell ref="F5:F7"/>
    <mergeCell ref="D35:F35"/>
    <mergeCell ref="D36:D47"/>
    <mergeCell ref="D48:F48"/>
    <mergeCell ref="D49:D50"/>
    <mergeCell ref="D51:F51"/>
    <mergeCell ref="C52:F52"/>
    <mergeCell ref="B58:E58"/>
    <mergeCell ref="F58:H58"/>
    <mergeCell ref="B8:B54"/>
    <mergeCell ref="C8:C24"/>
    <mergeCell ref="D8:D12"/>
    <mergeCell ref="D13:F13"/>
    <mergeCell ref="D15:F15"/>
    <mergeCell ref="D16:D17"/>
    <mergeCell ref="D18:F18"/>
    <mergeCell ref="D20:F20"/>
    <mergeCell ref="D21:D23"/>
    <mergeCell ref="D24:F24"/>
    <mergeCell ref="C25:F25"/>
    <mergeCell ref="C28:C51"/>
    <mergeCell ref="D28:D34"/>
    <mergeCell ref="C69:C72"/>
    <mergeCell ref="C73:F73"/>
    <mergeCell ref="C76:C79"/>
    <mergeCell ref="C80:F80"/>
    <mergeCell ref="I58:J58"/>
    <mergeCell ref="B63:E63"/>
    <mergeCell ref="F63:H63"/>
    <mergeCell ref="I63:J63"/>
    <mergeCell ref="B66:B68"/>
    <mergeCell ref="C66:C68"/>
    <mergeCell ref="D66:D68"/>
    <mergeCell ref="E66:E68"/>
    <mergeCell ref="F66:F68"/>
  </mergeCells>
  <pageMargins left="0.2" right="0.2" top="0.25" bottom="0.5" header="0.3" footer="0.3"/>
  <pageSetup orientation="landscape" r:id="rId1"/>
  <ignoredErrors>
    <ignoredError sqref="H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Triano, Hortencia</dc:creator>
  <cp:lastModifiedBy>Aleicia</cp:lastModifiedBy>
  <cp:lastPrinted>2022-05-25T23:05:08Z</cp:lastPrinted>
  <dcterms:created xsi:type="dcterms:W3CDTF">2021-05-19T23:27:40Z</dcterms:created>
  <dcterms:modified xsi:type="dcterms:W3CDTF">2022-06-01T22:04:12Z</dcterms:modified>
</cp:coreProperties>
</file>